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95045\Desktop\Manuais GM\"/>
    </mc:Choice>
  </mc:AlternateContent>
  <bookViews>
    <workbookView xWindow="0" yWindow="0" windowWidth="28800" windowHeight="12300"/>
  </bookViews>
  <sheets>
    <sheet name="Parâmetros Fina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1" i="1"/>
  <c r="E20" i="1"/>
  <c r="E19" i="1"/>
  <c r="E17" i="1"/>
  <c r="E15" i="1"/>
  <c r="E23" i="1"/>
  <c r="E24" i="1"/>
  <c r="E28" i="1"/>
  <c r="E30" i="1"/>
  <c r="E29" i="1"/>
  <c r="E27" i="1"/>
  <c r="E26" i="1"/>
  <c r="E25" i="1"/>
  <c r="E18" i="1"/>
  <c r="E16" i="1"/>
  <c r="E14" i="1"/>
  <c r="E13" i="1"/>
  <c r="D30" i="1"/>
  <c r="D29" i="1"/>
  <c r="D28" i="1"/>
  <c r="D24" i="1"/>
  <c r="D23" i="1"/>
  <c r="D22" i="1"/>
  <c r="D21" i="1"/>
  <c r="D20" i="1"/>
  <c r="D19" i="1"/>
  <c r="D17" i="1"/>
  <c r="D15" i="1"/>
  <c r="D27" i="1"/>
  <c r="D26" i="1"/>
  <c r="D25" i="1"/>
  <c r="D18" i="1"/>
  <c r="D16" i="1"/>
  <c r="D14" i="1"/>
  <c r="D13" i="1"/>
</calcChain>
</file>

<file path=xl/sharedStrings.xml><?xml version="1.0" encoding="utf-8"?>
<sst xmlns="http://schemas.openxmlformats.org/spreadsheetml/2006/main" count="307" uniqueCount="84">
  <si>
    <t>Valoração Inicial</t>
  </si>
  <si>
    <t>Valoração Final</t>
  </si>
  <si>
    <t>Vencimento</t>
  </si>
  <si>
    <t>Underlying
 (Ativo Subjacente)</t>
  </si>
  <si>
    <t>Proteção de Capital</t>
  </si>
  <si>
    <t>Preço de Exercício</t>
  </si>
  <si>
    <t>Preço Inicial</t>
  </si>
  <si>
    <t>Limitador Superior</t>
  </si>
  <si>
    <t>Cupom</t>
  </si>
  <si>
    <t>Tipo Cupom</t>
  </si>
  <si>
    <t>Pagamento de Cupom</t>
  </si>
  <si>
    <t>Barreira de Cupom</t>
  </si>
  <si>
    <t>Barreria de Baixa</t>
  </si>
  <si>
    <t>CE15071BBI</t>
  </si>
  <si>
    <t>COE001005</t>
  </si>
  <si>
    <t>WO (ITB UF, XHB UP)</t>
  </si>
  <si>
    <t>--</t>
  </si>
  <si>
    <t>CE5903BBI</t>
  </si>
  <si>
    <t>COE001006</t>
  </si>
  <si>
    <t>PETR4 BS</t>
  </si>
  <si>
    <t>ao período (linear)</t>
  </si>
  <si>
    <t>CE0605BBI</t>
  </si>
  <si>
    <t>CE5906BBI</t>
  </si>
  <si>
    <t>SONRGY21</t>
  </si>
  <si>
    <t>CE5901AVM</t>
  </si>
  <si>
    <t>COE001001</t>
  </si>
  <si>
    <t>WO (1 HK, 2318 HK, 9618 HK, 700 HK)</t>
  </si>
  <si>
    <t>CE5904BBI</t>
  </si>
  <si>
    <t>CE5905BBI</t>
  </si>
  <si>
    <t>XLP UP</t>
  </si>
  <si>
    <t>CE5902AVM</t>
  </si>
  <si>
    <t>VALE3 BS</t>
  </si>
  <si>
    <t>CE1066AVM</t>
  </si>
  <si>
    <t xml:space="preserve">ICLN US </t>
  </si>
  <si>
    <t>CE1065AVM</t>
  </si>
  <si>
    <t>ITB UF 66.84; XHB UF 71.51</t>
  </si>
  <si>
    <t>ITB UF 72.00; XHB UF 75.11</t>
  </si>
  <si>
    <t>1 HK 58.80; 2318 HK 97.50;  9618 HK 374.60; 700 HK 697</t>
  </si>
  <si>
    <t>Participação na Alta</t>
  </si>
  <si>
    <t>Data de Início</t>
  </si>
  <si>
    <t>Estratégia 
CETIP</t>
  </si>
  <si>
    <t>Código da Estratégia</t>
  </si>
  <si>
    <t>CE2901BBI</t>
  </si>
  <si>
    <t>CE30081BBI</t>
  </si>
  <si>
    <t>CE13091BBI</t>
  </si>
  <si>
    <t>CE27091BBI</t>
  </si>
  <si>
    <t>CE29094BBI</t>
  </si>
  <si>
    <t>CE30091BBI</t>
  </si>
  <si>
    <t>CE29093BBI</t>
  </si>
  <si>
    <t>CE20101BBI</t>
  </si>
  <si>
    <t>CE26101BBI</t>
  </si>
  <si>
    <t>CE26102BBI</t>
  </si>
  <si>
    <t>CE0277TAJ</t>
  </si>
  <si>
    <t>CE30111BBI</t>
  </si>
  <si>
    <t>CE0022TAJ</t>
  </si>
  <si>
    <t>CE0812BBI</t>
  </si>
  <si>
    <t>CE0300BBI</t>
  </si>
  <si>
    <t>CE0919BBI</t>
  </si>
  <si>
    <t>CE0329BBI</t>
  </si>
  <si>
    <t>CE0150BBI</t>
  </si>
  <si>
    <t>COE001007</t>
  </si>
  <si>
    <t>COE001061</t>
  </si>
  <si>
    <t>DRIV UQ</t>
  </si>
  <si>
    <t>AMZN UW</t>
  </si>
  <si>
    <t>MXWOTAPE</t>
  </si>
  <si>
    <t>GGBR4</t>
  </si>
  <si>
    <t>BNPIUIL5</t>
  </si>
  <si>
    <t>SOXX UQ</t>
  </si>
  <si>
    <t>BNPISFIN</t>
  </si>
  <si>
    <t>BNPIMAU5</t>
  </si>
  <si>
    <t>CCJ US</t>
  </si>
  <si>
    <t xml:space="preserve"> S&amp;P500 </t>
  </si>
  <si>
    <t>BNPIWA8U</t>
  </si>
  <si>
    <t>COE001060</t>
  </si>
  <si>
    <t>BNPIGIFT</t>
  </si>
  <si>
    <t>EWZ UP</t>
  </si>
  <si>
    <t>CE0551BBI</t>
  </si>
  <si>
    <t>CE0552BBI</t>
  </si>
  <si>
    <t>CE0922BBI</t>
  </si>
  <si>
    <t>CE0621BBI</t>
  </si>
  <si>
    <t>CE0533BBI</t>
  </si>
  <si>
    <t>CE2302BBI</t>
  </si>
  <si>
    <t>CE0664TAJ</t>
  </si>
  <si>
    <t>USDBRL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</si>
</sst>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73" formatCode="#,##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indent="1"/>
    </xf>
    <xf numFmtId="15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10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applyFill="1" applyAlignment="1">
      <alignment horizontal="left" indent="1"/>
    </xf>
    <xf numFmtId="0" fontId="0" fillId="0" borderId="0" xfId="0" applyFont="1" applyAlignment="1">
      <alignment horizontal="left" indent="1"/>
    </xf>
    <xf numFmtId="15" fontId="0" fillId="0" borderId="0" xfId="0" applyNumberFormat="1" applyFont="1" applyAlignment="1">
      <alignment horizontal="center"/>
    </xf>
    <xf numFmtId="9" fontId="1" fillId="0" borderId="0" xfId="1" applyFont="1" applyAlignment="1">
      <alignment horizontal="center"/>
    </xf>
    <xf numFmtId="0" fontId="0" fillId="0" borderId="0" xfId="0" applyFont="1" applyAlignment="1">
      <alignment horizontal="center"/>
    </xf>
    <xf numFmtId="9" fontId="0" fillId="0" borderId="0" xfId="0" applyNumberFormat="1" applyFont="1" applyAlignment="1">
      <alignment horizontal="center"/>
    </xf>
    <xf numFmtId="0" fontId="3" fillId="0" borderId="0" xfId="0" applyFont="1" applyAlignment="1">
      <alignment horizontal="left" indent="1"/>
    </xf>
    <xf numFmtId="15" fontId="3" fillId="0" borderId="0" xfId="0" applyNumberFormat="1" applyFont="1" applyAlignment="1">
      <alignment horizontal="center"/>
    </xf>
    <xf numFmtId="9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/>
    <xf numFmtId="173" fontId="3" fillId="0" borderId="0" xfId="0" applyNumberFormat="1" applyFont="1" applyAlignment="1">
      <alignment horizontal="left" indent="1"/>
    </xf>
    <xf numFmtId="49" fontId="0" fillId="0" borderId="0" xfId="0" applyNumberFormat="1" applyFont="1" applyFill="1" applyAlignment="1">
      <alignment horizontal="left" indent="1"/>
    </xf>
    <xf numFmtId="0" fontId="0" fillId="0" borderId="0" xfId="0" applyFont="1" applyFill="1" applyAlignment="1">
      <alignment horizontal="left" indent="1"/>
    </xf>
    <xf numFmtId="2" fontId="0" fillId="0" borderId="0" xfId="0" applyNumberFormat="1" applyFont="1" applyAlignment="1">
      <alignment horizontal="left" indent="1"/>
    </xf>
  </cellXfs>
  <cellStyles count="2">
    <cellStyle name="Normal" xfId="0" builtinId="0"/>
    <cellStyle name="Percent" xfId="1" builtinId="5"/>
  </cellStyles>
  <dxfs count="21">
    <dxf>
      <numFmt numFmtId="13" formatCode="0%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165" formatCode="dd\-mmm\-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  <dxf>
      <numFmt numFmtId="165" formatCode="dd\-mmm\-yy"/>
      <alignment horizontal="center" vertical="bottom" textRotation="0" wrapText="0" indent="0" justifyLastLine="0" shrinkToFit="0" readingOrder="0"/>
    </dxf>
    <dxf>
      <numFmt numFmtId="165" formatCode="dd\-mmm\-yy"/>
      <alignment horizontal="center" vertical="bottom" textRotation="0" wrapText="0" indent="0" justifyLastLine="0" shrinkToFit="0" readingOrder="0"/>
    </dxf>
    <dxf>
      <numFmt numFmtId="165" formatCode="dd\-mmm\-yy"/>
      <alignment horizontal="center" vertical="bottom" textRotation="0" wrapText="0" indent="0" justifyLastLine="0" shrinkToFit="0" readingOrder="0"/>
    </dxf>
    <dxf>
      <numFmt numFmtId="165" formatCode="dd\-mmm\-yy"/>
      <alignment horizontal="center" vertical="bottom" textRotation="0" wrapText="0" indent="0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00915A"/>
        </patternFill>
      </fill>
      <border>
        <right style="medium">
          <color theme="0"/>
        </right>
        <bottom/>
      </border>
    </dxf>
    <dxf>
      <font>
        <b/>
        <i val="0"/>
        <color theme="0"/>
      </font>
      <fill>
        <patternFill>
          <bgColor rgb="FF00915A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</dxfs>
  <tableStyles count="1" defaultTableStyle="BNP_TopLeft" defaultPivotStyle="PivotStyleLight16">
    <tableStyle name="BNP_TopLeft" pivot="0" count="3">
      <tableStyleElement type="headerRow" dxfId="20"/>
      <tableStyleElement type="firstColumn" dxfId="19"/>
      <tableStyleElement type="firstRowStripe" dxfId="18"/>
    </tableStyle>
  </tableStyles>
  <colors>
    <mruColors>
      <color rgb="FF339966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COE" displayName="COE" ref="B2:R37" totalsRowShown="0" headerRowDxfId="17">
  <tableColumns count="17">
    <tableColumn id="1" name="Código da Estratégia" dataDxfId="16"/>
    <tableColumn id="2" name="Data de Início" dataDxfId="15"/>
    <tableColumn id="3" name="Valoração Inicial" dataDxfId="14"/>
    <tableColumn id="4" name="Valoração Final" dataDxfId="13"/>
    <tableColumn id="5" name="Vencimento" dataDxfId="12"/>
    <tableColumn id="6" name="Estratégia _x000a_CETIP" dataDxfId="11"/>
    <tableColumn id="7" name="Underlying_x000a_ (Ativo Subjacente)" dataDxfId="10"/>
    <tableColumn id="8" name="Proteção de Capital" dataDxfId="9" dataCellStyle="Percent"/>
    <tableColumn id="9" name="Preço de Exercício" dataDxfId="8" dataCellStyle="Percent"/>
    <tableColumn id="10" name="Preço Inicial" dataDxfId="7"/>
    <tableColumn id="11" name="Limitador Superior" dataDxfId="6" dataCellStyle="Percent"/>
    <tableColumn id="12" name="Participação na Alta" dataDxfId="5" dataCellStyle="Percent"/>
    <tableColumn id="13" name="Cupom" dataDxfId="4" dataCellStyle="Percent"/>
    <tableColumn id="14" name="Tipo Cupom" dataDxfId="3"/>
    <tableColumn id="15" name="Pagamento de Cupom" dataDxfId="2"/>
    <tableColumn id="16" name="Barreira de Cupom" dataDxfId="1"/>
    <tableColumn id="17" name="Barreria de Baixa" dataDxfId="0"/>
  </tableColumns>
  <tableStyleInfo name="BNP_TopLef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R38"/>
  <sheetViews>
    <sheetView showGridLines="0" tabSelected="1" zoomScale="85" zoomScaleNormal="85" workbookViewId="0">
      <selection activeCell="H38" sqref="H38"/>
    </sheetView>
  </sheetViews>
  <sheetFormatPr defaultRowHeight="15" x14ac:dyDescent="0.25"/>
  <cols>
    <col min="1" max="1" width="2.7109375" customWidth="1"/>
    <col min="2" max="2" width="16.7109375" customWidth="1"/>
    <col min="3" max="6" width="11.7109375" customWidth="1"/>
    <col min="7" max="7" width="16.7109375" customWidth="1"/>
    <col min="8" max="8" width="34.7109375" bestFit="1" customWidth="1"/>
    <col min="9" max="10" width="10.7109375" customWidth="1"/>
    <col min="11" max="11" width="49.85546875" bestFit="1" customWidth="1"/>
    <col min="12" max="12" width="10.7109375" customWidth="1"/>
    <col min="13" max="13" width="12.140625" customWidth="1"/>
    <col min="14" max="14" width="10.7109375" customWidth="1"/>
    <col min="15" max="15" width="17.7109375" bestFit="1" customWidth="1"/>
    <col min="16" max="18" width="10.7109375" customWidth="1"/>
  </cols>
  <sheetData>
    <row r="2" spans="2:18" ht="45" x14ac:dyDescent="0.25">
      <c r="B2" s="1" t="s">
        <v>41</v>
      </c>
      <c r="C2" s="1" t="s">
        <v>39</v>
      </c>
      <c r="D2" s="1" t="s">
        <v>0</v>
      </c>
      <c r="E2" s="1" t="s">
        <v>1</v>
      </c>
      <c r="F2" s="1" t="s">
        <v>2</v>
      </c>
      <c r="G2" s="1" t="s">
        <v>40</v>
      </c>
      <c r="H2" s="1" t="s">
        <v>3</v>
      </c>
      <c r="I2" s="1" t="s">
        <v>4</v>
      </c>
      <c r="J2" s="1" t="s">
        <v>5</v>
      </c>
      <c r="K2" s="1" t="s">
        <v>6</v>
      </c>
      <c r="L2" s="1" t="s">
        <v>7</v>
      </c>
      <c r="M2" s="1" t="s">
        <v>38</v>
      </c>
      <c r="N2" s="1" t="s">
        <v>8</v>
      </c>
      <c r="O2" s="1" t="s">
        <v>9</v>
      </c>
      <c r="P2" s="1" t="s">
        <v>10</v>
      </c>
      <c r="Q2" s="1" t="s">
        <v>11</v>
      </c>
      <c r="R2" s="1" t="s">
        <v>12</v>
      </c>
    </row>
    <row r="3" spans="2:18" x14ac:dyDescent="0.25">
      <c r="B3" s="9" t="s">
        <v>34</v>
      </c>
      <c r="C3" s="3">
        <v>44253</v>
      </c>
      <c r="D3" s="3">
        <v>44256</v>
      </c>
      <c r="E3" s="3">
        <v>45348</v>
      </c>
      <c r="F3" s="3">
        <v>45383</v>
      </c>
      <c r="G3" s="2" t="s">
        <v>14</v>
      </c>
      <c r="H3" s="2" t="s">
        <v>33</v>
      </c>
      <c r="I3" s="4">
        <v>1</v>
      </c>
      <c r="J3" s="4">
        <v>1</v>
      </c>
      <c r="K3" s="2">
        <v>26.83</v>
      </c>
      <c r="L3" s="4">
        <v>1.33</v>
      </c>
      <c r="M3" s="4">
        <v>1</v>
      </c>
      <c r="N3" s="4" t="s">
        <v>16</v>
      </c>
      <c r="O3" s="6" t="s">
        <v>16</v>
      </c>
      <c r="P3" s="3" t="s">
        <v>16</v>
      </c>
      <c r="Q3" s="7" t="s">
        <v>16</v>
      </c>
      <c r="R3" s="7" t="s">
        <v>16</v>
      </c>
    </row>
    <row r="4" spans="2:18" x14ac:dyDescent="0.25">
      <c r="B4" s="9" t="s">
        <v>24</v>
      </c>
      <c r="C4" s="3">
        <v>44257</v>
      </c>
      <c r="D4" s="3">
        <v>44256</v>
      </c>
      <c r="E4" s="3">
        <v>45352</v>
      </c>
      <c r="F4" s="3">
        <v>45355</v>
      </c>
      <c r="G4" s="2" t="s">
        <v>25</v>
      </c>
      <c r="H4" s="2" t="s">
        <v>26</v>
      </c>
      <c r="I4" s="4">
        <v>1</v>
      </c>
      <c r="J4" s="4">
        <v>1.05</v>
      </c>
      <c r="K4" s="2" t="s">
        <v>37</v>
      </c>
      <c r="L4" s="4" t="s">
        <v>16</v>
      </c>
      <c r="M4" s="4" t="s">
        <v>16</v>
      </c>
      <c r="N4" s="4">
        <v>0.08</v>
      </c>
      <c r="O4" s="6" t="s">
        <v>20</v>
      </c>
      <c r="P4" s="3">
        <v>45355</v>
      </c>
      <c r="Q4" s="7">
        <v>0.8</v>
      </c>
      <c r="R4" s="7">
        <v>0.8</v>
      </c>
    </row>
    <row r="5" spans="2:18" x14ac:dyDescent="0.25">
      <c r="B5" s="9" t="s">
        <v>30</v>
      </c>
      <c r="C5" s="3">
        <v>44258</v>
      </c>
      <c r="D5" s="3">
        <v>44257</v>
      </c>
      <c r="E5" s="3">
        <v>44441</v>
      </c>
      <c r="F5" s="3">
        <v>44442</v>
      </c>
      <c r="G5" s="2" t="s">
        <v>18</v>
      </c>
      <c r="H5" s="2" t="s">
        <v>31</v>
      </c>
      <c r="I5" s="4">
        <v>0.5</v>
      </c>
      <c r="J5" s="4">
        <v>1</v>
      </c>
      <c r="K5" s="2">
        <v>101.6</v>
      </c>
      <c r="L5" s="4" t="s">
        <v>16</v>
      </c>
      <c r="M5" s="4">
        <v>1</v>
      </c>
      <c r="N5" s="5">
        <v>6.8500000000000005E-2</v>
      </c>
      <c r="O5" s="6" t="s">
        <v>20</v>
      </c>
      <c r="P5" s="3">
        <v>44442</v>
      </c>
      <c r="Q5" s="7">
        <v>0.8</v>
      </c>
      <c r="R5" s="7">
        <v>0.8</v>
      </c>
    </row>
    <row r="6" spans="2:18" x14ac:dyDescent="0.25">
      <c r="B6" s="9" t="s">
        <v>17</v>
      </c>
      <c r="C6" s="3">
        <v>44267</v>
      </c>
      <c r="D6" s="3">
        <v>44266</v>
      </c>
      <c r="E6" s="3">
        <v>44452</v>
      </c>
      <c r="F6" s="3">
        <v>44453</v>
      </c>
      <c r="G6" s="2" t="s">
        <v>18</v>
      </c>
      <c r="H6" s="2" t="s">
        <v>19</v>
      </c>
      <c r="I6" s="4">
        <v>0.5</v>
      </c>
      <c r="J6" s="4">
        <v>1</v>
      </c>
      <c r="K6" s="2">
        <v>23.9</v>
      </c>
      <c r="L6" s="4" t="s">
        <v>16</v>
      </c>
      <c r="M6" s="4" t="s">
        <v>16</v>
      </c>
      <c r="N6" s="8">
        <v>7.4999999999999997E-2</v>
      </c>
      <c r="O6" s="6" t="s">
        <v>20</v>
      </c>
      <c r="P6" s="3">
        <v>44453</v>
      </c>
      <c r="Q6" s="7">
        <v>0.8</v>
      </c>
      <c r="R6" s="7">
        <v>0.8</v>
      </c>
    </row>
    <row r="7" spans="2:18" x14ac:dyDescent="0.25">
      <c r="B7" s="9" t="s">
        <v>32</v>
      </c>
      <c r="C7" s="3">
        <v>44277</v>
      </c>
      <c r="D7" s="3">
        <v>44274</v>
      </c>
      <c r="E7" s="3">
        <v>45369</v>
      </c>
      <c r="F7" s="3">
        <v>45373</v>
      </c>
      <c r="G7" s="2" t="s">
        <v>14</v>
      </c>
      <c r="H7" s="2" t="s">
        <v>33</v>
      </c>
      <c r="I7" s="4">
        <v>1</v>
      </c>
      <c r="J7" s="4">
        <v>1</v>
      </c>
      <c r="K7" s="2">
        <v>23.34</v>
      </c>
      <c r="L7" s="4">
        <v>1.33</v>
      </c>
      <c r="M7" s="4">
        <v>1</v>
      </c>
      <c r="N7" s="4" t="s">
        <v>16</v>
      </c>
      <c r="O7" s="6" t="s">
        <v>16</v>
      </c>
      <c r="P7" s="3" t="s">
        <v>16</v>
      </c>
      <c r="Q7" s="7" t="s">
        <v>16</v>
      </c>
      <c r="R7" s="7" t="s">
        <v>16</v>
      </c>
    </row>
    <row r="8" spans="2:18" x14ac:dyDescent="0.25">
      <c r="B8" s="9" t="s">
        <v>27</v>
      </c>
      <c r="C8" s="3">
        <v>44293</v>
      </c>
      <c r="D8" s="3">
        <v>44292</v>
      </c>
      <c r="E8" s="3">
        <v>45390</v>
      </c>
      <c r="F8" s="3">
        <v>45393</v>
      </c>
      <c r="G8" s="2" t="s">
        <v>14</v>
      </c>
      <c r="H8" s="2" t="s">
        <v>23</v>
      </c>
      <c r="I8" s="4">
        <v>1</v>
      </c>
      <c r="J8" s="4">
        <v>1</v>
      </c>
      <c r="K8" s="2">
        <v>3737.3</v>
      </c>
      <c r="L8" s="4">
        <v>1.5</v>
      </c>
      <c r="M8" s="4">
        <v>1.2</v>
      </c>
      <c r="N8" s="4" t="s">
        <v>16</v>
      </c>
      <c r="O8" s="6" t="s">
        <v>16</v>
      </c>
      <c r="P8" s="3" t="s">
        <v>16</v>
      </c>
      <c r="Q8" s="7" t="s">
        <v>16</v>
      </c>
      <c r="R8" s="7" t="s">
        <v>16</v>
      </c>
    </row>
    <row r="9" spans="2:18" x14ac:dyDescent="0.25">
      <c r="B9" s="9" t="s">
        <v>28</v>
      </c>
      <c r="C9" s="3">
        <v>44295</v>
      </c>
      <c r="D9" s="3">
        <v>44294</v>
      </c>
      <c r="E9" s="3">
        <v>45390</v>
      </c>
      <c r="F9" s="3">
        <v>45391</v>
      </c>
      <c r="G9" s="2" t="s">
        <v>25</v>
      </c>
      <c r="H9" s="2" t="s">
        <v>29</v>
      </c>
      <c r="I9" s="4">
        <v>1</v>
      </c>
      <c r="J9" s="4">
        <v>1</v>
      </c>
      <c r="K9" s="2">
        <v>69.040000000000006</v>
      </c>
      <c r="L9" s="4" t="s">
        <v>16</v>
      </c>
      <c r="M9" s="4">
        <v>1.3</v>
      </c>
      <c r="N9" s="4" t="s">
        <v>16</v>
      </c>
      <c r="O9" s="6" t="s">
        <v>16</v>
      </c>
      <c r="P9" s="3" t="s">
        <v>16</v>
      </c>
      <c r="Q9" s="7" t="s">
        <v>16</v>
      </c>
      <c r="R9" s="7" t="s">
        <v>16</v>
      </c>
    </row>
    <row r="10" spans="2:18" x14ac:dyDescent="0.25">
      <c r="B10" s="9" t="s">
        <v>22</v>
      </c>
      <c r="C10" s="3">
        <v>44316</v>
      </c>
      <c r="D10" s="3">
        <v>44315</v>
      </c>
      <c r="E10" s="3">
        <v>45411</v>
      </c>
      <c r="F10" s="3">
        <v>45414</v>
      </c>
      <c r="G10" s="2" t="s">
        <v>14</v>
      </c>
      <c r="H10" s="2" t="s">
        <v>23</v>
      </c>
      <c r="I10" s="4">
        <v>1</v>
      </c>
      <c r="J10" s="4">
        <v>1</v>
      </c>
      <c r="K10" s="2">
        <v>3649.26</v>
      </c>
      <c r="L10" s="4">
        <v>1.5</v>
      </c>
      <c r="M10" s="4">
        <v>1.2</v>
      </c>
      <c r="N10" s="4" t="s">
        <v>16</v>
      </c>
      <c r="O10" s="6" t="s">
        <v>16</v>
      </c>
      <c r="P10" s="3" t="s">
        <v>16</v>
      </c>
      <c r="Q10" s="7" t="s">
        <v>16</v>
      </c>
      <c r="R10" s="7" t="s">
        <v>16</v>
      </c>
    </row>
    <row r="11" spans="2:18" x14ac:dyDescent="0.25">
      <c r="B11" s="9" t="s">
        <v>21</v>
      </c>
      <c r="C11" s="3">
        <v>44344</v>
      </c>
      <c r="D11" s="3">
        <v>44343</v>
      </c>
      <c r="E11" s="3">
        <v>45440</v>
      </c>
      <c r="F11" s="3">
        <v>45443</v>
      </c>
      <c r="G11" s="2" t="s">
        <v>14</v>
      </c>
      <c r="H11" s="2" t="s">
        <v>15</v>
      </c>
      <c r="I11" s="4">
        <v>1</v>
      </c>
      <c r="J11" s="4">
        <v>1</v>
      </c>
      <c r="K11" s="2" t="s">
        <v>36</v>
      </c>
      <c r="L11" s="8">
        <v>1.425</v>
      </c>
      <c r="M11" s="4">
        <v>1.2</v>
      </c>
      <c r="N11" s="4" t="s">
        <v>16</v>
      </c>
      <c r="O11" s="6" t="s">
        <v>16</v>
      </c>
      <c r="P11" s="3" t="s">
        <v>16</v>
      </c>
      <c r="Q11" s="7" t="s">
        <v>16</v>
      </c>
      <c r="R11" s="7" t="s">
        <v>16</v>
      </c>
    </row>
    <row r="12" spans="2:18" x14ac:dyDescent="0.25">
      <c r="B12" s="9" t="s">
        <v>13</v>
      </c>
      <c r="C12" s="3">
        <v>44393</v>
      </c>
      <c r="D12" s="3">
        <v>44392</v>
      </c>
      <c r="E12" s="3">
        <v>45488</v>
      </c>
      <c r="F12" s="3">
        <v>45488</v>
      </c>
      <c r="G12" s="2" t="s">
        <v>14</v>
      </c>
      <c r="H12" s="2" t="s">
        <v>15</v>
      </c>
      <c r="I12" s="4">
        <v>1</v>
      </c>
      <c r="J12" s="4">
        <v>1</v>
      </c>
      <c r="K12" s="2" t="s">
        <v>35</v>
      </c>
      <c r="L12" s="4">
        <v>1.4</v>
      </c>
      <c r="M12" s="4">
        <v>1.2</v>
      </c>
      <c r="N12" s="4" t="s">
        <v>16</v>
      </c>
      <c r="O12" s="6" t="s">
        <v>16</v>
      </c>
      <c r="P12" s="3" t="s">
        <v>16</v>
      </c>
      <c r="Q12" s="7" t="s">
        <v>16</v>
      </c>
      <c r="R12" s="7" t="s">
        <v>16</v>
      </c>
    </row>
    <row r="13" spans="2:18" x14ac:dyDescent="0.25">
      <c r="B13" s="24" t="s">
        <v>42</v>
      </c>
      <c r="C13" s="11">
        <v>44407</v>
      </c>
      <c r="D13" s="11">
        <f>COE[[#This Row],[Data de Início]]-1</f>
        <v>44406</v>
      </c>
      <c r="E13" s="11">
        <f>COE[[#This Row],[Vencimento]]-1</f>
        <v>45504</v>
      </c>
      <c r="F13" s="11">
        <v>45505</v>
      </c>
      <c r="G13" s="10" t="s">
        <v>14</v>
      </c>
      <c r="H13" s="10" t="s">
        <v>62</v>
      </c>
      <c r="I13" s="12">
        <v>1</v>
      </c>
      <c r="J13" s="12">
        <v>1</v>
      </c>
      <c r="K13" s="10">
        <v>28.64</v>
      </c>
      <c r="L13" s="12" t="s">
        <v>16</v>
      </c>
      <c r="M13" s="12">
        <v>1.2</v>
      </c>
      <c r="N13" s="12" t="s">
        <v>16</v>
      </c>
      <c r="O13" s="13" t="s">
        <v>16</v>
      </c>
      <c r="P13" s="11" t="s">
        <v>16</v>
      </c>
      <c r="Q13" s="14" t="s">
        <v>16</v>
      </c>
      <c r="R13" s="14" t="s">
        <v>16</v>
      </c>
    </row>
    <row r="14" spans="2:18" x14ac:dyDescent="0.25">
      <c r="B14" s="25" t="s">
        <v>43</v>
      </c>
      <c r="C14" s="11">
        <v>44439</v>
      </c>
      <c r="D14" s="11">
        <f>COE[[#This Row],[Data de Início]]-1</f>
        <v>44438</v>
      </c>
      <c r="E14" s="11">
        <f>COE[[#This Row],[Vencimento]]-1</f>
        <v>45536</v>
      </c>
      <c r="F14" s="11">
        <v>45537</v>
      </c>
      <c r="G14" s="10" t="s">
        <v>14</v>
      </c>
      <c r="H14" s="10" t="s">
        <v>63</v>
      </c>
      <c r="I14" s="12">
        <v>1.1200000000000001</v>
      </c>
      <c r="J14" s="12">
        <v>1</v>
      </c>
      <c r="K14" s="26">
        <v>3421.57</v>
      </c>
      <c r="L14" s="12">
        <v>1.45</v>
      </c>
      <c r="M14" s="12">
        <v>1</v>
      </c>
      <c r="N14" s="12">
        <v>0.12</v>
      </c>
      <c r="O14" s="13" t="s">
        <v>20</v>
      </c>
      <c r="P14" s="11">
        <v>45537</v>
      </c>
      <c r="Q14" s="14" t="s">
        <v>16</v>
      </c>
      <c r="R14" s="14" t="s">
        <v>16</v>
      </c>
    </row>
    <row r="15" spans="2:18" x14ac:dyDescent="0.25">
      <c r="B15" s="25" t="s">
        <v>44</v>
      </c>
      <c r="C15" s="11">
        <v>44454</v>
      </c>
      <c r="D15" s="11">
        <f>COE[[#This Row],[Data de Início]]-1</f>
        <v>44453</v>
      </c>
      <c r="E15" s="11">
        <f>COE[[#This Row],[Vencimento]]-2</f>
        <v>45188</v>
      </c>
      <c r="F15" s="11">
        <v>45190</v>
      </c>
      <c r="G15" s="10" t="s">
        <v>14</v>
      </c>
      <c r="H15" s="10" t="s">
        <v>64</v>
      </c>
      <c r="I15" s="12">
        <v>1</v>
      </c>
      <c r="J15" s="12">
        <v>1</v>
      </c>
      <c r="K15" s="10">
        <v>1589.51</v>
      </c>
      <c r="L15" s="12">
        <v>1.1499999999999999</v>
      </c>
      <c r="M15" s="12">
        <v>3</v>
      </c>
      <c r="N15" s="12" t="s">
        <v>16</v>
      </c>
      <c r="O15" s="13" t="s">
        <v>16</v>
      </c>
      <c r="P15" s="11" t="s">
        <v>16</v>
      </c>
      <c r="Q15" s="14" t="s">
        <v>16</v>
      </c>
      <c r="R15" s="14" t="s">
        <v>16</v>
      </c>
    </row>
    <row r="16" spans="2:18" x14ac:dyDescent="0.25">
      <c r="B16" s="25" t="s">
        <v>45</v>
      </c>
      <c r="C16" s="11">
        <v>44467</v>
      </c>
      <c r="D16" s="11">
        <f>COE[[#This Row],[Data de Início]]-1</f>
        <v>44466</v>
      </c>
      <c r="E16" s="11">
        <f>COE[[#This Row],[Vencimento]]-1</f>
        <v>44655</v>
      </c>
      <c r="F16" s="11">
        <v>44656</v>
      </c>
      <c r="G16" s="10" t="s">
        <v>18</v>
      </c>
      <c r="H16" s="10" t="s">
        <v>65</v>
      </c>
      <c r="I16" s="12">
        <v>0.5</v>
      </c>
      <c r="J16" s="12">
        <v>1</v>
      </c>
      <c r="K16" s="10">
        <v>26.9</v>
      </c>
      <c r="L16" s="12" t="s">
        <v>16</v>
      </c>
      <c r="M16" s="12" t="s">
        <v>16</v>
      </c>
      <c r="N16" s="12">
        <v>0.08</v>
      </c>
      <c r="O16" s="13" t="s">
        <v>20</v>
      </c>
      <c r="P16" s="11">
        <v>44655</v>
      </c>
      <c r="Q16" s="14">
        <v>0.8</v>
      </c>
      <c r="R16" s="14">
        <v>0.8</v>
      </c>
    </row>
    <row r="17" spans="2:18" x14ac:dyDescent="0.25">
      <c r="B17" s="25" t="s">
        <v>46</v>
      </c>
      <c r="C17" s="11">
        <v>44469</v>
      </c>
      <c r="D17" s="11">
        <f>COE[[#This Row],[Data de Início]]-1</f>
        <v>44468</v>
      </c>
      <c r="E17" s="11">
        <f>COE[[#This Row],[Vencimento]]-2</f>
        <v>45565</v>
      </c>
      <c r="F17" s="11">
        <v>45567</v>
      </c>
      <c r="G17" s="10" t="s">
        <v>25</v>
      </c>
      <c r="H17" s="10" t="s">
        <v>66</v>
      </c>
      <c r="I17" s="12">
        <v>1</v>
      </c>
      <c r="J17" s="12">
        <v>1</v>
      </c>
      <c r="K17" s="10">
        <v>258.79300000000001</v>
      </c>
      <c r="L17" s="12" t="s">
        <v>16</v>
      </c>
      <c r="M17" s="12">
        <v>5</v>
      </c>
      <c r="N17" s="12" t="s">
        <v>16</v>
      </c>
      <c r="O17" s="13" t="s">
        <v>16</v>
      </c>
      <c r="P17" s="11" t="s">
        <v>16</v>
      </c>
      <c r="Q17" s="14" t="s">
        <v>16</v>
      </c>
      <c r="R17" s="14" t="s">
        <v>16</v>
      </c>
    </row>
    <row r="18" spans="2:18" x14ac:dyDescent="0.25">
      <c r="B18" s="25" t="s">
        <v>47</v>
      </c>
      <c r="C18" s="11">
        <v>44470</v>
      </c>
      <c r="D18" s="11">
        <f>COE[[#This Row],[Data de Início]]-1</f>
        <v>44469</v>
      </c>
      <c r="E18" s="11">
        <f>COE[[#This Row],[Vencimento]]-1</f>
        <v>45566</v>
      </c>
      <c r="F18" s="11">
        <v>45567</v>
      </c>
      <c r="G18" s="10" t="s">
        <v>25</v>
      </c>
      <c r="H18" s="10" t="s">
        <v>67</v>
      </c>
      <c r="I18" s="12">
        <v>1</v>
      </c>
      <c r="J18" s="12">
        <v>1</v>
      </c>
      <c r="K18" s="10">
        <v>445.87</v>
      </c>
      <c r="L18" s="12" t="s">
        <v>16</v>
      </c>
      <c r="M18" s="12">
        <v>1</v>
      </c>
      <c r="N18" s="12" t="s">
        <v>16</v>
      </c>
      <c r="O18" s="13" t="s">
        <v>16</v>
      </c>
      <c r="P18" s="11" t="s">
        <v>16</v>
      </c>
      <c r="Q18" s="14" t="s">
        <v>16</v>
      </c>
      <c r="R18" s="14" t="s">
        <v>16</v>
      </c>
    </row>
    <row r="19" spans="2:18" x14ac:dyDescent="0.25">
      <c r="B19" s="25" t="s">
        <v>48</v>
      </c>
      <c r="C19" s="11">
        <v>44470</v>
      </c>
      <c r="D19" s="11">
        <f>COE[[#This Row],[Data de Início]]-1</f>
        <v>44469</v>
      </c>
      <c r="E19" s="11">
        <f>COE[[#This Row],[Vencimento]]-2</f>
        <v>45565</v>
      </c>
      <c r="F19" s="11">
        <v>45567</v>
      </c>
      <c r="G19" s="10" t="s">
        <v>25</v>
      </c>
      <c r="H19" s="10" t="s">
        <v>68</v>
      </c>
      <c r="I19" s="12">
        <v>1</v>
      </c>
      <c r="J19" s="12">
        <v>1</v>
      </c>
      <c r="K19" s="10">
        <v>175.5949</v>
      </c>
      <c r="L19" s="12" t="s">
        <v>16</v>
      </c>
      <c r="M19" s="12">
        <v>6.3</v>
      </c>
      <c r="N19" s="12" t="s">
        <v>16</v>
      </c>
      <c r="O19" s="13" t="s">
        <v>16</v>
      </c>
      <c r="P19" s="11" t="s">
        <v>16</v>
      </c>
      <c r="Q19" s="14" t="s">
        <v>16</v>
      </c>
      <c r="R19" s="14" t="s">
        <v>16</v>
      </c>
    </row>
    <row r="20" spans="2:18" x14ac:dyDescent="0.25">
      <c r="B20" s="25" t="s">
        <v>49</v>
      </c>
      <c r="C20" s="11">
        <v>44491</v>
      </c>
      <c r="D20" s="11">
        <f>COE[[#This Row],[Data de Início]]-1</f>
        <v>44490</v>
      </c>
      <c r="E20" s="11">
        <f>COE[[#This Row],[Vencimento]]-2</f>
        <v>45586</v>
      </c>
      <c r="F20" s="11">
        <v>45588</v>
      </c>
      <c r="G20" s="10" t="s">
        <v>25</v>
      </c>
      <c r="H20" s="10" t="s">
        <v>66</v>
      </c>
      <c r="I20" s="12">
        <v>1</v>
      </c>
      <c r="J20" s="12">
        <v>1</v>
      </c>
      <c r="K20" s="10">
        <v>259.5883</v>
      </c>
      <c r="L20" s="12" t="s">
        <v>16</v>
      </c>
      <c r="M20" s="12">
        <v>5</v>
      </c>
      <c r="N20" s="12" t="s">
        <v>16</v>
      </c>
      <c r="O20" s="13" t="s">
        <v>16</v>
      </c>
      <c r="P20" s="11" t="s">
        <v>16</v>
      </c>
      <c r="Q20" s="14" t="s">
        <v>16</v>
      </c>
      <c r="R20" s="14" t="s">
        <v>16</v>
      </c>
    </row>
    <row r="21" spans="2:18" x14ac:dyDescent="0.25">
      <c r="B21" s="25" t="s">
        <v>50</v>
      </c>
      <c r="C21" s="11">
        <v>44498</v>
      </c>
      <c r="D21" s="11">
        <f>COE[[#This Row],[Data de Início]]-1</f>
        <v>44497</v>
      </c>
      <c r="E21" s="11">
        <f>COE[[#This Row],[Vencimento]]-2</f>
        <v>45593</v>
      </c>
      <c r="F21" s="11">
        <v>45595</v>
      </c>
      <c r="G21" s="10" t="s">
        <v>25</v>
      </c>
      <c r="H21" s="10" t="s">
        <v>68</v>
      </c>
      <c r="I21" s="12">
        <v>1</v>
      </c>
      <c r="J21" s="12">
        <v>1</v>
      </c>
      <c r="K21" s="10">
        <v>117.45480000000001</v>
      </c>
      <c r="L21" s="12" t="s">
        <v>16</v>
      </c>
      <c r="M21" s="12">
        <v>7</v>
      </c>
      <c r="N21" s="12" t="s">
        <v>16</v>
      </c>
      <c r="O21" s="13" t="s">
        <v>16</v>
      </c>
      <c r="P21" s="11" t="s">
        <v>16</v>
      </c>
      <c r="Q21" s="14" t="s">
        <v>16</v>
      </c>
      <c r="R21" s="14" t="s">
        <v>16</v>
      </c>
    </row>
    <row r="22" spans="2:18" x14ac:dyDescent="0.25">
      <c r="B22" s="25" t="s">
        <v>51</v>
      </c>
      <c r="C22" s="11">
        <v>44498</v>
      </c>
      <c r="D22" s="11">
        <f>COE[[#This Row],[Data de Início]]-1</f>
        <v>44497</v>
      </c>
      <c r="E22" s="11">
        <f>COE[[#This Row],[Vencimento]]-2</f>
        <v>45593</v>
      </c>
      <c r="F22" s="11">
        <v>45595</v>
      </c>
      <c r="G22" s="10" t="s">
        <v>25</v>
      </c>
      <c r="H22" s="10" t="s">
        <v>66</v>
      </c>
      <c r="I22" s="12">
        <v>1</v>
      </c>
      <c r="J22" s="12">
        <v>1</v>
      </c>
      <c r="K22" s="10">
        <v>259.41500000000002</v>
      </c>
      <c r="L22" s="12" t="s">
        <v>16</v>
      </c>
      <c r="M22" s="12">
        <v>5</v>
      </c>
      <c r="N22" s="12" t="s">
        <v>16</v>
      </c>
      <c r="O22" s="13" t="s">
        <v>16</v>
      </c>
      <c r="P22" s="11" t="s">
        <v>16</v>
      </c>
      <c r="Q22" s="14" t="s">
        <v>16</v>
      </c>
      <c r="R22" s="14" t="s">
        <v>16</v>
      </c>
    </row>
    <row r="23" spans="2:18" x14ac:dyDescent="0.25">
      <c r="B23" s="25" t="s">
        <v>52</v>
      </c>
      <c r="C23" s="11">
        <v>44523</v>
      </c>
      <c r="D23" s="11">
        <f>COE[[#This Row],[Data de Início]]-1</f>
        <v>44522</v>
      </c>
      <c r="E23" s="11">
        <f>COE[[#This Row],[Vencimento]]-3</f>
        <v>45618</v>
      </c>
      <c r="F23" s="11">
        <v>45621</v>
      </c>
      <c r="G23" s="10" t="s">
        <v>25</v>
      </c>
      <c r="H23" s="10" t="s">
        <v>66</v>
      </c>
      <c r="I23" s="12">
        <v>1</v>
      </c>
      <c r="J23" s="12">
        <v>1</v>
      </c>
      <c r="K23" s="10">
        <v>258.89159999999998</v>
      </c>
      <c r="L23" s="12" t="s">
        <v>16</v>
      </c>
      <c r="M23" s="12">
        <v>6</v>
      </c>
      <c r="N23" s="12" t="s">
        <v>16</v>
      </c>
      <c r="O23" s="13" t="s">
        <v>16</v>
      </c>
      <c r="P23" s="11" t="s">
        <v>16</v>
      </c>
      <c r="Q23" s="14" t="s">
        <v>16</v>
      </c>
      <c r="R23" s="14" t="s">
        <v>16</v>
      </c>
    </row>
    <row r="24" spans="2:18" x14ac:dyDescent="0.25">
      <c r="B24" s="25" t="s">
        <v>53</v>
      </c>
      <c r="C24" s="11">
        <v>44533</v>
      </c>
      <c r="D24" s="11">
        <f>COE[[#This Row],[Data de Início]]-2</f>
        <v>44531</v>
      </c>
      <c r="E24" s="11">
        <f>COE[[#This Row],[Vencimento]]-2</f>
        <v>45630</v>
      </c>
      <c r="F24" s="11">
        <v>45632</v>
      </c>
      <c r="G24" s="10" t="s">
        <v>25</v>
      </c>
      <c r="H24" s="10" t="s">
        <v>69</v>
      </c>
      <c r="I24" s="12">
        <v>1</v>
      </c>
      <c r="J24" s="12">
        <v>1</v>
      </c>
      <c r="K24" s="10">
        <v>442.9477</v>
      </c>
      <c r="L24" s="12" t="s">
        <v>16</v>
      </c>
      <c r="M24" s="12">
        <v>7</v>
      </c>
      <c r="N24" s="12" t="s">
        <v>16</v>
      </c>
      <c r="O24" s="13" t="s">
        <v>16</v>
      </c>
      <c r="P24" s="11" t="s">
        <v>16</v>
      </c>
      <c r="Q24" s="14" t="s">
        <v>16</v>
      </c>
      <c r="R24" s="14" t="s">
        <v>16</v>
      </c>
    </row>
    <row r="25" spans="2:18" x14ac:dyDescent="0.25">
      <c r="B25" s="25" t="s">
        <v>54</v>
      </c>
      <c r="C25" s="11">
        <v>44538</v>
      </c>
      <c r="D25" s="11">
        <f>COE[[#This Row],[Data de Início]]-1</f>
        <v>44537</v>
      </c>
      <c r="E25" s="11">
        <f>COE[[#This Row],[Vencimento]]-1</f>
        <v>45634</v>
      </c>
      <c r="F25" s="11">
        <v>45635</v>
      </c>
      <c r="G25" s="10" t="s">
        <v>14</v>
      </c>
      <c r="H25" s="10" t="s">
        <v>70</v>
      </c>
      <c r="I25" s="12">
        <v>1</v>
      </c>
      <c r="J25" s="12">
        <v>1</v>
      </c>
      <c r="K25" s="10">
        <v>23.39</v>
      </c>
      <c r="L25" s="12">
        <v>1.4</v>
      </c>
      <c r="M25" s="12">
        <v>2</v>
      </c>
      <c r="N25" s="12" t="s">
        <v>16</v>
      </c>
      <c r="O25" s="13" t="s">
        <v>16</v>
      </c>
      <c r="P25" s="11" t="s">
        <v>16</v>
      </c>
      <c r="Q25" s="14" t="s">
        <v>16</v>
      </c>
      <c r="R25" s="14" t="s">
        <v>16</v>
      </c>
    </row>
    <row r="26" spans="2:18" x14ac:dyDescent="0.25">
      <c r="B26" s="25" t="s">
        <v>55</v>
      </c>
      <c r="C26" s="11">
        <v>44539</v>
      </c>
      <c r="D26" s="11">
        <f>COE[[#This Row],[Data de Início]]-1</f>
        <v>44538</v>
      </c>
      <c r="E26" s="11">
        <f>COE[[#This Row],[Vencimento]]-1</f>
        <v>46364</v>
      </c>
      <c r="F26" s="11">
        <v>46365</v>
      </c>
      <c r="G26" s="10" t="s">
        <v>60</v>
      </c>
      <c r="H26" s="10" t="s">
        <v>71</v>
      </c>
      <c r="I26" s="12">
        <v>1</v>
      </c>
      <c r="J26" s="12">
        <v>1</v>
      </c>
      <c r="K26" s="10">
        <v>4701.21</v>
      </c>
      <c r="L26" s="12" t="s">
        <v>16</v>
      </c>
      <c r="M26" s="12">
        <v>1.3</v>
      </c>
      <c r="N26" s="12" t="s">
        <v>16</v>
      </c>
      <c r="O26" s="13" t="s">
        <v>16</v>
      </c>
      <c r="P26" s="11" t="s">
        <v>16</v>
      </c>
      <c r="Q26" s="14" t="s">
        <v>16</v>
      </c>
      <c r="R26" s="14" t="s">
        <v>16</v>
      </c>
    </row>
    <row r="27" spans="2:18" x14ac:dyDescent="0.25">
      <c r="B27" s="25" t="s">
        <v>56</v>
      </c>
      <c r="C27" s="11">
        <v>44551</v>
      </c>
      <c r="D27" s="11">
        <f>COE[[#This Row],[Data de Início]]-1</f>
        <v>44550</v>
      </c>
      <c r="E27" s="11">
        <f>COE[[#This Row],[Vencimento]]-1</f>
        <v>45288</v>
      </c>
      <c r="F27" s="11">
        <v>45289</v>
      </c>
      <c r="G27" s="10" t="s">
        <v>61</v>
      </c>
      <c r="H27" s="10" t="s">
        <v>71</v>
      </c>
      <c r="I27" s="12">
        <v>0.95</v>
      </c>
      <c r="J27" s="12">
        <v>1</v>
      </c>
      <c r="K27" s="10">
        <v>4566.05</v>
      </c>
      <c r="L27" s="12" t="s">
        <v>16</v>
      </c>
      <c r="M27" s="12">
        <v>1.5</v>
      </c>
      <c r="N27" s="12" t="s">
        <v>16</v>
      </c>
      <c r="O27" s="13" t="s">
        <v>16</v>
      </c>
      <c r="P27" s="11" t="s">
        <v>16</v>
      </c>
      <c r="Q27" s="14" t="s">
        <v>16</v>
      </c>
      <c r="R27" s="14" t="s">
        <v>16</v>
      </c>
    </row>
    <row r="28" spans="2:18" x14ac:dyDescent="0.25">
      <c r="B28" s="10" t="s">
        <v>57</v>
      </c>
      <c r="C28" s="11">
        <v>44557</v>
      </c>
      <c r="D28" s="11">
        <f>COE[[#This Row],[Data de Início]]-4</f>
        <v>44553</v>
      </c>
      <c r="E28" s="11">
        <f>COE[[#This Row],[Vencimento]]-3</f>
        <v>45653</v>
      </c>
      <c r="F28" s="11">
        <v>45656</v>
      </c>
      <c r="G28" s="10" t="s">
        <v>14</v>
      </c>
      <c r="H28" s="10" t="s">
        <v>72</v>
      </c>
      <c r="I28" s="12">
        <v>1</v>
      </c>
      <c r="J28" s="12">
        <v>1</v>
      </c>
      <c r="K28" s="10">
        <v>238.15459999999999</v>
      </c>
      <c r="L28" s="12">
        <v>1.2</v>
      </c>
      <c r="M28" s="12">
        <v>4</v>
      </c>
      <c r="N28" s="12" t="s">
        <v>16</v>
      </c>
      <c r="O28" s="13" t="s">
        <v>16</v>
      </c>
      <c r="P28" s="11" t="s">
        <v>16</v>
      </c>
      <c r="Q28" s="14" t="s">
        <v>16</v>
      </c>
      <c r="R28" s="14" t="s">
        <v>16</v>
      </c>
    </row>
    <row r="29" spans="2:18" x14ac:dyDescent="0.25">
      <c r="B29" s="10" t="s">
        <v>58</v>
      </c>
      <c r="C29" s="11">
        <v>44559</v>
      </c>
      <c r="D29" s="11">
        <f>COE[[#This Row],[Data de Início]]-1</f>
        <v>44558</v>
      </c>
      <c r="E29" s="11">
        <f>COE[[#This Row],[Vencimento]]-4</f>
        <v>45649</v>
      </c>
      <c r="F29" s="11">
        <v>45653</v>
      </c>
      <c r="G29" s="10" t="s">
        <v>25</v>
      </c>
      <c r="H29" s="10" t="s">
        <v>66</v>
      </c>
      <c r="I29" s="12">
        <v>1</v>
      </c>
      <c r="J29" s="12">
        <v>1</v>
      </c>
      <c r="K29" s="10">
        <v>259.36110000000002</v>
      </c>
      <c r="L29" s="12" t="s">
        <v>16</v>
      </c>
      <c r="M29" s="12">
        <v>6</v>
      </c>
      <c r="N29" s="12" t="s">
        <v>16</v>
      </c>
      <c r="O29" s="13" t="s">
        <v>16</v>
      </c>
      <c r="P29" s="11" t="s">
        <v>16</v>
      </c>
      <c r="Q29" s="14" t="s">
        <v>16</v>
      </c>
      <c r="R29" s="14" t="s">
        <v>16</v>
      </c>
    </row>
    <row r="30" spans="2:18" x14ac:dyDescent="0.25">
      <c r="B30" s="10" t="s">
        <v>59</v>
      </c>
      <c r="C30" s="11">
        <v>44559</v>
      </c>
      <c r="D30" s="11">
        <f>COE[[#This Row],[Data de Início]]-1</f>
        <v>44558</v>
      </c>
      <c r="E30" s="11">
        <f>COE[[#This Row],[Vencimento]]-4</f>
        <v>46382</v>
      </c>
      <c r="F30" s="11">
        <v>46386</v>
      </c>
      <c r="G30" s="10" t="s">
        <v>25</v>
      </c>
      <c r="H30" s="10" t="s">
        <v>66</v>
      </c>
      <c r="I30" s="12">
        <v>1</v>
      </c>
      <c r="J30" s="12">
        <v>1</v>
      </c>
      <c r="K30" s="10">
        <v>259.36110000000002</v>
      </c>
      <c r="L30" s="12" t="s">
        <v>16</v>
      </c>
      <c r="M30" s="12">
        <v>7</v>
      </c>
      <c r="N30" s="12" t="s">
        <v>16</v>
      </c>
      <c r="O30" s="13" t="s">
        <v>16</v>
      </c>
      <c r="P30" s="11" t="s">
        <v>16</v>
      </c>
      <c r="Q30" s="14" t="s">
        <v>16</v>
      </c>
      <c r="R30" s="14" t="s">
        <v>16</v>
      </c>
    </row>
    <row r="31" spans="2:18" x14ac:dyDescent="0.25">
      <c r="B31" s="15" t="s">
        <v>76</v>
      </c>
      <c r="C31" s="16">
        <v>44587</v>
      </c>
      <c r="D31" s="16">
        <v>44585</v>
      </c>
      <c r="E31" s="16">
        <v>45684</v>
      </c>
      <c r="F31" s="16">
        <v>45685</v>
      </c>
      <c r="G31" s="15" t="s">
        <v>25</v>
      </c>
      <c r="H31" s="15" t="s">
        <v>66</v>
      </c>
      <c r="I31" s="17">
        <v>1</v>
      </c>
      <c r="J31" s="17">
        <v>1</v>
      </c>
      <c r="K31" s="15">
        <v>251.29570000000001</v>
      </c>
      <c r="L31" s="17" t="s">
        <v>16</v>
      </c>
      <c r="M31" s="17">
        <v>5.5</v>
      </c>
      <c r="N31" s="17" t="s">
        <v>16</v>
      </c>
      <c r="O31" s="18" t="s">
        <v>16</v>
      </c>
      <c r="P31" s="16" t="s">
        <v>16</v>
      </c>
      <c r="Q31" s="19" t="s">
        <v>16</v>
      </c>
      <c r="R31" s="19" t="s">
        <v>16</v>
      </c>
    </row>
    <row r="32" spans="2:18" x14ac:dyDescent="0.25">
      <c r="B32" s="15" t="s">
        <v>77</v>
      </c>
      <c r="C32" s="16">
        <v>44592</v>
      </c>
      <c r="D32" s="16">
        <v>44589</v>
      </c>
      <c r="E32" s="16">
        <v>45320</v>
      </c>
      <c r="F32" s="16">
        <v>45321</v>
      </c>
      <c r="G32" s="15" t="s">
        <v>25</v>
      </c>
      <c r="H32" s="15" t="s">
        <v>74</v>
      </c>
      <c r="I32" s="17">
        <v>1</v>
      </c>
      <c r="J32" s="17">
        <v>1</v>
      </c>
      <c r="K32" s="23">
        <v>137.4384</v>
      </c>
      <c r="L32" s="17" t="s">
        <v>16</v>
      </c>
      <c r="M32" s="17">
        <v>7</v>
      </c>
      <c r="N32" s="17" t="s">
        <v>16</v>
      </c>
      <c r="O32" s="18" t="s">
        <v>16</v>
      </c>
      <c r="P32" s="16" t="s">
        <v>16</v>
      </c>
      <c r="Q32" s="19" t="s">
        <v>16</v>
      </c>
      <c r="R32" s="19" t="s">
        <v>16</v>
      </c>
    </row>
    <row r="33" spans="2:18" x14ac:dyDescent="0.25">
      <c r="B33" s="15" t="s">
        <v>78</v>
      </c>
      <c r="C33" s="16">
        <v>44596</v>
      </c>
      <c r="D33" s="16">
        <v>44594</v>
      </c>
      <c r="E33" s="16">
        <v>46420</v>
      </c>
      <c r="F33" s="16">
        <v>46423</v>
      </c>
      <c r="G33" s="15" t="s">
        <v>25</v>
      </c>
      <c r="H33" s="15" t="s">
        <v>68</v>
      </c>
      <c r="I33" s="17">
        <v>1</v>
      </c>
      <c r="J33" s="17">
        <v>1</v>
      </c>
      <c r="K33" s="15">
        <v>171.95310000000001</v>
      </c>
      <c r="L33" s="17" t="s">
        <v>16</v>
      </c>
      <c r="M33" s="17">
        <v>6</v>
      </c>
      <c r="N33" s="17" t="s">
        <v>16</v>
      </c>
      <c r="O33" s="18" t="s">
        <v>16</v>
      </c>
      <c r="P33" s="16" t="s">
        <v>16</v>
      </c>
      <c r="Q33" s="19" t="s">
        <v>16</v>
      </c>
      <c r="R33" s="19" t="s">
        <v>16</v>
      </c>
    </row>
    <row r="34" spans="2:18" x14ac:dyDescent="0.25">
      <c r="B34" s="15" t="s">
        <v>79</v>
      </c>
      <c r="C34" s="16">
        <v>44614</v>
      </c>
      <c r="D34" s="16">
        <v>44613</v>
      </c>
      <c r="E34" s="16">
        <v>45349</v>
      </c>
      <c r="F34" s="16">
        <v>45351</v>
      </c>
      <c r="G34" s="15" t="s">
        <v>25</v>
      </c>
      <c r="H34" s="15" t="s">
        <v>74</v>
      </c>
      <c r="I34" s="17">
        <v>1</v>
      </c>
      <c r="J34" s="17">
        <v>1</v>
      </c>
      <c r="K34" s="15">
        <v>136.15</v>
      </c>
      <c r="L34" s="17" t="s">
        <v>16</v>
      </c>
      <c r="M34" s="17">
        <v>7</v>
      </c>
      <c r="N34" s="17" t="s">
        <v>16</v>
      </c>
      <c r="O34" s="18" t="s">
        <v>16</v>
      </c>
      <c r="P34" s="16" t="s">
        <v>16</v>
      </c>
      <c r="Q34" s="19" t="s">
        <v>16</v>
      </c>
      <c r="R34" s="19" t="s">
        <v>16</v>
      </c>
    </row>
    <row r="35" spans="2:18" s="20" customFormat="1" x14ac:dyDescent="0.25">
      <c r="B35" s="15" t="s">
        <v>80</v>
      </c>
      <c r="C35" s="16">
        <v>44615</v>
      </c>
      <c r="D35" s="16">
        <v>44614</v>
      </c>
      <c r="E35" s="16">
        <v>45344</v>
      </c>
      <c r="F35" s="16">
        <v>45348</v>
      </c>
      <c r="G35" s="15" t="s">
        <v>14</v>
      </c>
      <c r="H35" s="15" t="s">
        <v>64</v>
      </c>
      <c r="I35" s="17">
        <v>1</v>
      </c>
      <c r="J35" s="17">
        <v>1</v>
      </c>
      <c r="K35" s="15">
        <v>1609.95</v>
      </c>
      <c r="L35" s="17">
        <v>1.1499999999999999</v>
      </c>
      <c r="M35" s="17">
        <v>4</v>
      </c>
      <c r="N35" s="17" t="s">
        <v>16</v>
      </c>
      <c r="O35" s="18" t="s">
        <v>16</v>
      </c>
      <c r="P35" s="16" t="s">
        <v>16</v>
      </c>
      <c r="Q35" s="19" t="s">
        <v>16</v>
      </c>
      <c r="R35" s="19" t="s">
        <v>16</v>
      </c>
    </row>
    <row r="36" spans="2:18" s="21" customFormat="1" x14ac:dyDescent="0.25">
      <c r="B36" s="15" t="s">
        <v>81</v>
      </c>
      <c r="C36" s="16">
        <v>44617</v>
      </c>
      <c r="D36" s="16">
        <v>44616</v>
      </c>
      <c r="E36" s="16">
        <v>45348</v>
      </c>
      <c r="F36" s="16">
        <v>45350</v>
      </c>
      <c r="G36" s="15" t="s">
        <v>14</v>
      </c>
      <c r="H36" s="15" t="s">
        <v>75</v>
      </c>
      <c r="I36" s="17">
        <v>1</v>
      </c>
      <c r="J36" s="17">
        <v>1</v>
      </c>
      <c r="K36" s="15">
        <v>32.68</v>
      </c>
      <c r="L36" s="17">
        <v>1.2</v>
      </c>
      <c r="M36" s="17">
        <v>1.7</v>
      </c>
      <c r="N36" s="17" t="s">
        <v>16</v>
      </c>
      <c r="O36" s="18" t="s">
        <v>16</v>
      </c>
      <c r="P36" s="16" t="s">
        <v>16</v>
      </c>
      <c r="Q36" s="19" t="s">
        <v>16</v>
      </c>
      <c r="R36" s="19" t="s">
        <v>16</v>
      </c>
    </row>
    <row r="37" spans="2:18" s="22" customFormat="1" x14ac:dyDescent="0.25">
      <c r="B37" s="10" t="s">
        <v>82</v>
      </c>
      <c r="C37" s="11">
        <v>44623</v>
      </c>
      <c r="D37" s="11">
        <v>44617</v>
      </c>
      <c r="E37" s="11">
        <v>44985</v>
      </c>
      <c r="F37" s="11">
        <v>44986</v>
      </c>
      <c r="G37" s="10" t="s">
        <v>73</v>
      </c>
      <c r="H37" s="10" t="s">
        <v>83</v>
      </c>
      <c r="I37" s="12">
        <v>0.95</v>
      </c>
      <c r="J37" s="12">
        <v>1</v>
      </c>
      <c r="K37" s="15">
        <v>5.1632999999999996</v>
      </c>
      <c r="L37" s="12">
        <v>1.3</v>
      </c>
      <c r="M37" s="12">
        <v>1</v>
      </c>
      <c r="N37" s="17" t="s">
        <v>16</v>
      </c>
      <c r="O37" s="18" t="s">
        <v>16</v>
      </c>
      <c r="P37" s="16" t="s">
        <v>16</v>
      </c>
      <c r="Q37" s="19" t="s">
        <v>16</v>
      </c>
      <c r="R37" s="19" t="s">
        <v>16</v>
      </c>
    </row>
    <row r="38" spans="2:18" s="20" customFormat="1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Parâmetros Finais</vt:lpstr>
    </vt:vector>
  </TitlesOfParts>
  <Company>BNP Paribas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Vinicius VALE</dc:creator>
  <cp:keywords>Classification=Public</cp:keywords>
  <cp:lastModifiedBy>Fanny ORTIZ</cp:lastModifiedBy>
  <dcterms:created xsi:type="dcterms:W3CDTF">2021-07-26T16:35:52Z</dcterms:created>
  <dcterms:modified xsi:type="dcterms:W3CDTF">2022-03-11T14:11:20Z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b6ba2da6-8bb7-4b6c-8e86-883b65141c78</vt:lpwstr>
  </property>
  <property fmtid="{D5CDD505-2E9C-101B-9397-08002B2CF9AE}" pid="3" name="Classification">
    <vt:lpwstr>Public</vt:lpwstr>
  </property>
  <property fmtid="{D5CDD505-2E9C-101B-9397-08002B2CF9AE}" pid="4" name="ApplyVisualMarking">
    <vt:lpwstr>None</vt:lpwstr>
  </property>
</Properties>
</file>